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05" windowHeight="4815" tabRatio="60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<sst xmlns="http://schemas.openxmlformats.org/spreadsheetml/2006/main" count="24" uniqueCount="11">
  <si>
    <t>обед</t>
  </si>
  <si>
    <t>з-д. Штамп</t>
  </si>
  <si>
    <t>Глинки</t>
  </si>
  <si>
    <t>Горелки</t>
  </si>
  <si>
    <t>1.Обл. диспансер</t>
  </si>
  <si>
    <t>км.</t>
  </si>
  <si>
    <t xml:space="preserve">сход </t>
  </si>
  <si>
    <t xml:space="preserve">Расписание движения автобусов маршрута № 23  "Областной диспансер - пос. Горелки" </t>
  </si>
  <si>
    <t>Гор.бол. № 13</t>
  </si>
  <si>
    <t>2. Обл. диспансер</t>
  </si>
  <si>
    <t>рабочие дни с 11.01.2021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</si>
</sst>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СХ,лин. врем&quot;\ h:mm\ &quot;с Автовокзала; 9+1 рейс&quot;"/>
    <numFmt numFmtId="176" formatCode="&quot;СХ,лин. врем&quot;\ h:mm\ &quot;с Автовокзала&quot;"/>
    <numFmt numFmtId="177" formatCode="&quot;СХ,лин. врем&quot;\ h:mm\ "/>
    <numFmt numFmtId="178" formatCode="[Red]&quot;Количество ошибок&quot;\ *.#"/>
    <numFmt numFmtId="179" formatCode="&quot;СХ, 2 лин. врем&quot;\ h:mm"/>
    <numFmt numFmtId="180" formatCode="&quot;1 лин. врем&quot;\ h:mm"/>
    <numFmt numFmtId="181" formatCode="&quot;Лин. врем&quot;\ h:mm\ "/>
    <numFmt numFmtId="182" formatCode="[$€-2]\ ###,000_);[Red]\([$€-2]\ ###,000\)"/>
    <numFmt numFmtId="183" formatCode="0.0"/>
    <numFmt numFmtId="184" formatCode="#,##0.0&quot;р.&quot;"/>
    <numFmt numFmtId="185" formatCode="#,##0.0"/>
    <numFmt numFmtId="186" formatCode="[h]:mm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0"/>
      <name val="Arial Cyr"/>
      <family val="2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20" fontId="0" fillId="0" borderId="0" xfId="0" applyNumberFormat="1" applyAlignment="1">
      <alignment/>
    </xf>
    <xf numFmtId="177" fontId="0" fillId="0" borderId="0" xfId="0" applyNumberFormat="1" applyFill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Border="1" applyAlignment="1">
      <alignment/>
    </xf>
    <xf numFmtId="20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20" fontId="0" fillId="0" borderId="0" xfId="0" applyNumberFormat="1" applyBorder="1" applyAlignment="1">
      <alignment horizontal="left"/>
    </xf>
    <xf numFmtId="20" fontId="4" fillId="0" borderId="0" xfId="0" applyNumberFormat="1" applyFont="1" applyAlignment="1">
      <alignment horizontal="center"/>
    </xf>
    <xf numFmtId="20" fontId="4" fillId="0" borderId="0" xfId="0" applyNumberFormat="1" applyFont="1" applyBorder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183" fontId="4" fillId="0" borderId="0" xfId="0" applyNumberFormat="1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20" fontId="4" fillId="0" borderId="11" xfId="0" applyNumberFormat="1" applyFont="1" applyBorder="1" applyAlignment="1">
      <alignment/>
    </xf>
    <xf numFmtId="20" fontId="4" fillId="0" borderId="12" xfId="0" applyNumberFormat="1" applyFont="1" applyBorder="1" applyAlignment="1">
      <alignment/>
    </xf>
    <xf numFmtId="20" fontId="4" fillId="0" borderId="0" xfId="0" applyNumberFormat="1" applyFont="1" applyAlignment="1">
      <alignment/>
    </xf>
    <xf numFmtId="20" fontId="4" fillId="0" borderId="0" xfId="0" applyNumberFormat="1" applyFont="1" applyBorder="1" applyAlignment="1">
      <alignment horizontal="left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0" fontId="4" fillId="0" borderId="0" xfId="0" applyNumberFormat="1" applyFont="1" applyBorder="1" applyAlignment="1">
      <alignment/>
    </xf>
    <xf numFmtId="20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0" fontId="5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78" fontId="3" fillId="0" borderId="0" xfId="0" applyNumberFormat="1" applyFont="1" applyBorder="1" applyAlignment="1">
      <alignment horizontal="left"/>
    </xf>
    <xf numFmtId="183" fontId="0" fillId="0" borderId="0" xfId="0" applyNumberFormat="1" applyBorder="1" applyAlignment="1">
      <alignment/>
    </xf>
    <xf numFmtId="20" fontId="0" fillId="32" borderId="0" xfId="0" applyNumberFormat="1" applyFill="1" applyAlignment="1">
      <alignment/>
    </xf>
    <xf numFmtId="20" fontId="4" fillId="0" borderId="0" xfId="0" applyNumberFormat="1" applyFont="1" applyAlignment="1">
      <alignment/>
    </xf>
    <xf numFmtId="178" fontId="3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zoomScalePageLayoutView="0" workbookViewId="0" topLeftCell="A1">
      <selection activeCell="A1" sqref="A1"/>
    </sheetView>
  </sheetViews>
  <sheetFormatPr defaultColWidth="8.875" defaultRowHeight="12.75"/>
  <cols>
    <col min="1" max="1" width="5.75390625" style="1" customWidth="1"/>
    <col min="2" max="3" width="5.875" style="1" customWidth="1"/>
    <col min="4" max="4" width="5.625" style="1" customWidth="1"/>
    <col min="5" max="5" width="5.625" style="1" bestFit="1" customWidth="1"/>
    <col min="6" max="6" width="5.625" style="6" bestFit="1" customWidth="1"/>
    <col min="7" max="7" width="5.75390625" style="1" customWidth="1"/>
    <col min="8" max="8" width="6.125" style="1" customWidth="1"/>
    <col min="9" max="9" width="6.875" style="1" bestFit="1" customWidth="1"/>
    <col min="10" max="10" width="5.75390625" style="1" customWidth="1"/>
    <col min="11" max="11" width="5.625" style="1" customWidth="1"/>
    <col min="12" max="12" width="5.625" style="1" bestFit="1" customWidth="1"/>
    <col min="13" max="13" width="5.375" style="1" customWidth="1"/>
    <col min="14" max="14" width="5.75390625" style="1" customWidth="1"/>
    <col min="15" max="15" width="19.625" style="1" customWidth="1"/>
    <col min="16" max="16" width="7.375" style="9" bestFit="1" customWidth="1"/>
    <col min="17" max="17" width="5.375" style="9" customWidth="1"/>
    <col min="18" max="18" width="7.125" style="9" customWidth="1"/>
    <col min="19" max="20" width="5.375" style="1" customWidth="1"/>
    <col min="21" max="26" width="5.625" style="1" bestFit="1" customWidth="1"/>
    <col min="27" max="27" width="5.75390625" style="1" customWidth="1"/>
    <col min="28" max="30" width="6.625" style="1" customWidth="1"/>
    <col min="31" max="16384" width="8.875" style="1" customWidth="1"/>
  </cols>
  <sheetData>
    <row r="1" spans="4:18" ht="12.75" customHeight="1">
      <c r="D1" s="6"/>
      <c r="F1" s="1"/>
      <c r="N1" s="9"/>
      <c r="O1" s="9"/>
      <c r="Q1" s="1"/>
      <c r="R1" s="1"/>
    </row>
    <row r="2" spans="4:26" ht="18">
      <c r="D2" s="6"/>
      <c r="E2" s="30" t="s">
        <v>7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4:28" ht="18">
      <c r="D3" s="6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B3" s="4"/>
    </row>
    <row r="4" spans="4:28" ht="18">
      <c r="D4" s="6"/>
      <c r="F4" s="1"/>
      <c r="G4" s="3"/>
      <c r="H4" s="3"/>
      <c r="I4" s="3"/>
      <c r="J4" s="3"/>
      <c r="K4" s="3"/>
      <c r="L4" s="3"/>
      <c r="M4" s="3"/>
      <c r="N4" s="3"/>
      <c r="O4" s="3" t="s">
        <v>10</v>
      </c>
      <c r="P4" s="26"/>
      <c r="Q4" s="3"/>
      <c r="R4" s="3"/>
      <c r="S4" s="3"/>
      <c r="T4" s="3"/>
      <c r="U4" s="3"/>
      <c r="V4" s="3"/>
      <c r="W4" s="3"/>
      <c r="X4" s="3"/>
      <c r="Y4" s="3"/>
      <c r="Z4" s="3"/>
      <c r="AB4" s="4"/>
    </row>
    <row r="5" spans="4:18" ht="13.5" thickBot="1">
      <c r="D5" s="6"/>
      <c r="F5" s="1"/>
      <c r="N5" s="9"/>
      <c r="O5" s="9"/>
      <c r="Q5" s="1"/>
      <c r="R5" s="1"/>
    </row>
    <row r="6" spans="3:25" ht="12.75">
      <c r="C6" s="16"/>
      <c r="D6" s="16">
        <f>E6+88/1440</f>
        <v>0.7590277777777777</v>
      </c>
      <c r="E6" s="16">
        <f>F6+88/1440</f>
        <v>0.6979166666666666</v>
      </c>
      <c r="F6" s="16">
        <f>G6+88/1440</f>
        <v>0.6368055555555555</v>
      </c>
      <c r="G6" s="16">
        <v>0.5756944444444444</v>
      </c>
      <c r="H6" s="14" t="s">
        <v>0</v>
      </c>
      <c r="I6" s="16">
        <f>J6+88/1440</f>
        <v>0.43333333333333335</v>
      </c>
      <c r="J6" s="16">
        <f>K6+88/1440</f>
        <v>0.37222222222222223</v>
      </c>
      <c r="K6" s="16">
        <f>L6+88/1440</f>
        <v>0.3111111111111111</v>
      </c>
      <c r="L6" s="16">
        <v>0.25</v>
      </c>
      <c r="M6" s="16">
        <f>L6-22/1440</f>
        <v>0.23472222222222222</v>
      </c>
      <c r="N6" s="9"/>
      <c r="O6" s="9" t="s">
        <v>4</v>
      </c>
      <c r="P6" s="20">
        <v>14</v>
      </c>
      <c r="Q6" s="1"/>
      <c r="R6" s="1">
        <f>R7+14/1440</f>
        <v>0.3090277777777779</v>
      </c>
      <c r="S6" s="1">
        <f aca="true" t="shared" si="0" ref="S6:X6">S7+14/1440</f>
        <v>0.370138888888889</v>
      </c>
      <c r="T6" s="1">
        <f t="shared" si="0"/>
        <v>0.43125000000000013</v>
      </c>
      <c r="U6" s="1">
        <f t="shared" si="0"/>
        <v>0.49236111111111125</v>
      </c>
      <c r="W6" s="1">
        <f t="shared" si="0"/>
        <v>0.634722222222222</v>
      </c>
      <c r="X6" s="1">
        <f t="shared" si="0"/>
        <v>0.6958333333333331</v>
      </c>
      <c r="Y6" s="1">
        <f>Y7+14/1440</f>
        <v>0.7569444444444442</v>
      </c>
    </row>
    <row r="7" spans="4:25" ht="13.5" thickBot="1">
      <c r="D7" s="1">
        <f>D6+14/1440</f>
        <v>0.7687499999999999</v>
      </c>
      <c r="E7" s="1">
        <f>E6+14/1440</f>
        <v>0.7076388888888888</v>
      </c>
      <c r="F7" s="1">
        <f>F6+14/1440</f>
        <v>0.6465277777777777</v>
      </c>
      <c r="G7" s="1">
        <f>G6+14/1440</f>
        <v>0.5854166666666666</v>
      </c>
      <c r="H7" s="15">
        <f>G6-U6</f>
        <v>0.08333333333333315</v>
      </c>
      <c r="I7" s="1">
        <f>I6+14/1440</f>
        <v>0.4430555555555556</v>
      </c>
      <c r="J7" s="1">
        <f>J6+14/1440</f>
        <v>0.3819444444444445</v>
      </c>
      <c r="K7" s="1">
        <f>K6+14/1440</f>
        <v>0.32083333333333336</v>
      </c>
      <c r="L7" s="1">
        <f>L6+14/1440</f>
        <v>0.25972222222222224</v>
      </c>
      <c r="N7" s="18">
        <v>14</v>
      </c>
      <c r="O7" s="9" t="s">
        <v>2</v>
      </c>
      <c r="P7" s="20">
        <v>13</v>
      </c>
      <c r="Q7" s="1"/>
      <c r="R7" s="1">
        <f>R9+13/1440</f>
        <v>0.29930555555555566</v>
      </c>
      <c r="S7" s="1">
        <f>S9+13/1440</f>
        <v>0.3604166666666668</v>
      </c>
      <c r="T7" s="1">
        <f>T9+13/1440</f>
        <v>0.4215277777777779</v>
      </c>
      <c r="U7" s="1">
        <f>U9+13/1440</f>
        <v>0.482638888888889</v>
      </c>
      <c r="W7" s="1">
        <f>W9+13/1440</f>
        <v>0.6249999999999998</v>
      </c>
      <c r="X7" s="1">
        <f>X9+13/1440</f>
        <v>0.6861111111111109</v>
      </c>
      <c r="Y7" s="1">
        <f>Y9+13/1440</f>
        <v>0.747222222222222</v>
      </c>
    </row>
    <row r="8" spans="1:25" ht="12.75">
      <c r="A8" s="27"/>
      <c r="D8" s="1">
        <f>D9-3/1440</f>
        <v>0.7756944444444444</v>
      </c>
      <c r="E8" s="1">
        <f>E9-3/1440</f>
        <v>0.7145833333333332</v>
      </c>
      <c r="F8" s="1">
        <f>F9-3/1440</f>
        <v>0.6534722222222221</v>
      </c>
      <c r="G8" s="1">
        <f>G9-3/1440</f>
        <v>0.592361111111111</v>
      </c>
      <c r="H8" s="21"/>
      <c r="I8" s="1">
        <f>I9-3/1440</f>
        <v>0.45000000000000007</v>
      </c>
      <c r="J8" s="1">
        <f>J9-3/1440</f>
        <v>0.38888888888888895</v>
      </c>
      <c r="K8" s="1">
        <f>K9-3/1440</f>
        <v>0.32777777777777783</v>
      </c>
      <c r="L8" s="1">
        <f>L9-3/1440</f>
        <v>0.2666666666666667</v>
      </c>
      <c r="N8" s="18">
        <v>10</v>
      </c>
      <c r="O8" s="9" t="s">
        <v>8</v>
      </c>
      <c r="P8" s="20">
        <v>4</v>
      </c>
      <c r="Q8" s="1"/>
      <c r="R8" s="1">
        <f>R9+3/1440</f>
        <v>0.2923611111111112</v>
      </c>
      <c r="S8" s="1">
        <f>S9+3/1440</f>
        <v>0.3534722222222223</v>
      </c>
      <c r="T8" s="1">
        <f>T9+3/1440</f>
        <v>0.4145833333333334</v>
      </c>
      <c r="U8" s="1">
        <f>U9+3/1440</f>
        <v>0.47569444444444453</v>
      </c>
      <c r="W8" s="1">
        <f>W9+3/1440</f>
        <v>0.6180555555555554</v>
      </c>
      <c r="X8" s="1">
        <f>X9+3/1440</f>
        <v>0.6791666666666665</v>
      </c>
      <c r="Y8" s="28">
        <f>Y9+3/1440</f>
        <v>0.7402777777777776</v>
      </c>
    </row>
    <row r="9" spans="1:25" ht="12.75">
      <c r="A9" s="27"/>
      <c r="D9" s="1">
        <f>D7+13/1440</f>
        <v>0.7777777777777777</v>
      </c>
      <c r="E9" s="1">
        <f>E7+13/1440</f>
        <v>0.7166666666666666</v>
      </c>
      <c r="F9" s="1">
        <f>F7+13/1440</f>
        <v>0.6555555555555554</v>
      </c>
      <c r="G9" s="1">
        <f>G7+13/1440</f>
        <v>0.5944444444444443</v>
      </c>
      <c r="I9" s="1">
        <f>I7+13/1440</f>
        <v>0.4520833333333334</v>
      </c>
      <c r="J9" s="1">
        <f>J7+13/1440</f>
        <v>0.3909722222222223</v>
      </c>
      <c r="K9" s="1">
        <f>K7+13/1440</f>
        <v>0.32986111111111116</v>
      </c>
      <c r="L9" s="1">
        <f>L7+13/1440</f>
        <v>0.26875000000000004</v>
      </c>
      <c r="N9" s="18">
        <v>3</v>
      </c>
      <c r="O9" s="9" t="s">
        <v>1</v>
      </c>
      <c r="P9" s="20">
        <v>10</v>
      </c>
      <c r="Q9" s="1"/>
      <c r="R9" s="1">
        <f>R10+14/1440</f>
        <v>0.29027777777777786</v>
      </c>
      <c r="S9" s="1">
        <f aca="true" t="shared" si="1" ref="S9:X9">S10+14/1440</f>
        <v>0.351388888888889</v>
      </c>
      <c r="T9" s="1">
        <f t="shared" si="1"/>
        <v>0.4125000000000001</v>
      </c>
      <c r="U9" s="1">
        <f t="shared" si="1"/>
        <v>0.4736111111111112</v>
      </c>
      <c r="W9" s="1">
        <f t="shared" si="1"/>
        <v>0.615972222222222</v>
      </c>
      <c r="X9" s="1">
        <f t="shared" si="1"/>
        <v>0.6770833333333331</v>
      </c>
      <c r="Y9" s="1">
        <f>Y10+14/1440</f>
        <v>0.7381944444444443</v>
      </c>
    </row>
    <row r="10" spans="1:26" ht="13.5" thickBot="1">
      <c r="A10" s="27"/>
      <c r="C10" s="16" t="s">
        <v>6</v>
      </c>
      <c r="D10" s="1">
        <f>D9+14/1440</f>
        <v>0.7874999999999999</v>
      </c>
      <c r="E10" s="1">
        <f>E9+14/1440</f>
        <v>0.7263888888888888</v>
      </c>
      <c r="F10" s="1">
        <f>F9+14/1440</f>
        <v>0.6652777777777776</v>
      </c>
      <c r="G10" s="1">
        <f>G9+14/1440</f>
        <v>0.6041666666666665</v>
      </c>
      <c r="I10" s="1">
        <f>I9+14/1440</f>
        <v>0.46180555555555564</v>
      </c>
      <c r="J10" s="1">
        <f>J9+14/1440</f>
        <v>0.4006944444444445</v>
      </c>
      <c r="K10" s="1">
        <f>K9+14/1440</f>
        <v>0.3395833333333334</v>
      </c>
      <c r="L10" s="1">
        <f>L9+14/1440</f>
        <v>0.2784722222222223</v>
      </c>
      <c r="N10" s="19">
        <v>14</v>
      </c>
      <c r="O10" s="9" t="s">
        <v>3</v>
      </c>
      <c r="P10" s="11"/>
      <c r="Q10" s="1"/>
      <c r="R10" s="16">
        <f>L10+3/1440</f>
        <v>0.2805555555555556</v>
      </c>
      <c r="S10" s="16">
        <f>R10+88/1440</f>
        <v>0.34166666666666673</v>
      </c>
      <c r="T10" s="16">
        <f>S10+88/1440</f>
        <v>0.40277777777777785</v>
      </c>
      <c r="U10" s="16">
        <f>T10+88/1440</f>
        <v>0.46388888888888896</v>
      </c>
      <c r="W10" s="16">
        <f>G10+3/1440</f>
        <v>0.6062499999999998</v>
      </c>
      <c r="X10" s="16">
        <f>W10+88/1440</f>
        <v>0.667361111111111</v>
      </c>
      <c r="Y10" s="16">
        <f>X10+88/1440</f>
        <v>0.7284722222222221</v>
      </c>
      <c r="Z10" s="16"/>
    </row>
    <row r="11" spans="4:16" s="5" customFormat="1" ht="12.75">
      <c r="D11" s="8"/>
      <c r="N11" s="18">
        <f>SUM(N7:N10)</f>
        <v>41</v>
      </c>
      <c r="O11" s="10"/>
      <c r="P11" s="18">
        <f>SUM(P6:P10)</f>
        <v>41</v>
      </c>
    </row>
    <row r="12" spans="4:16" s="5" customFormat="1" ht="12.75">
      <c r="D12" s="8"/>
      <c r="N12" s="10"/>
      <c r="O12" s="10"/>
      <c r="P12" s="10"/>
    </row>
    <row r="13" spans="4:16" s="5" customFormat="1" ht="12.75">
      <c r="D13" s="8"/>
      <c r="N13" s="10"/>
      <c r="O13" s="10"/>
      <c r="P13" s="10"/>
    </row>
    <row r="14" spans="4:16" s="5" customFormat="1" ht="12.75">
      <c r="D14" s="8"/>
      <c r="N14" s="10"/>
      <c r="O14" s="10"/>
      <c r="P14" s="10"/>
    </row>
    <row r="15" spans="4:16" s="5" customFormat="1" ht="13.5" thickBot="1">
      <c r="D15" s="8"/>
      <c r="N15" s="10"/>
      <c r="O15" s="10"/>
      <c r="P15" s="10"/>
    </row>
    <row r="16" spans="2:25" s="5" customFormat="1" ht="13.5" thickBot="1">
      <c r="B16" s="16">
        <v>0.8284722222222222</v>
      </c>
      <c r="C16" s="14" t="s">
        <v>0</v>
      </c>
      <c r="D16" s="16">
        <f>E16+88/1440</f>
        <v>0.7381944444444445</v>
      </c>
      <c r="E16" s="16">
        <f>F16+88/1440</f>
        <v>0.6770833333333334</v>
      </c>
      <c r="F16" s="16">
        <f>G16+88/1440</f>
        <v>0.6159722222222223</v>
      </c>
      <c r="G16" s="16">
        <v>0.5548611111111111</v>
      </c>
      <c r="H16" s="14" t="s">
        <v>0</v>
      </c>
      <c r="I16" s="16">
        <f>J16+88/1440</f>
        <v>0.45416666666666666</v>
      </c>
      <c r="J16" s="16">
        <f>K16+88/1440</f>
        <v>0.39305555555555555</v>
      </c>
      <c r="K16" s="16">
        <f>L16+88/1440</f>
        <v>0.33194444444444443</v>
      </c>
      <c r="L16" s="16">
        <v>0.2708333333333333</v>
      </c>
      <c r="M16" s="16">
        <f>L16-22/1440</f>
        <v>0.25555555555555554</v>
      </c>
      <c r="N16" s="10"/>
      <c r="O16" s="24" t="s">
        <v>9</v>
      </c>
      <c r="P16" s="12">
        <v>3.7</v>
      </c>
      <c r="R16" s="1">
        <f>R17+14/1440</f>
        <v>0.3298611111111112</v>
      </c>
      <c r="S16" s="1">
        <f aca="true" t="shared" si="2" ref="S16:X16">S17+14/1440</f>
        <v>0.39097222222222233</v>
      </c>
      <c r="T16" s="1">
        <f t="shared" si="2"/>
        <v>0.45208333333333345</v>
      </c>
      <c r="U16" s="1">
        <f t="shared" si="2"/>
        <v>0.5131944444444445</v>
      </c>
      <c r="V16" s="1"/>
      <c r="W16" s="1">
        <f t="shared" si="2"/>
        <v>0.6138888888888887</v>
      </c>
      <c r="X16" s="1">
        <f t="shared" si="2"/>
        <v>0.6749999999999998</v>
      </c>
      <c r="Y16" s="1">
        <f>Y17+14/1440</f>
        <v>0.7361111111111109</v>
      </c>
    </row>
    <row r="17" spans="2:25" s="5" customFormat="1" ht="13.5" thickBot="1">
      <c r="B17" s="1">
        <f>B16+13/1440</f>
        <v>0.8374999999999999</v>
      </c>
      <c r="C17" s="15">
        <v>0.03125</v>
      </c>
      <c r="D17" s="1">
        <f>D16+14/1440</f>
        <v>0.7479166666666667</v>
      </c>
      <c r="E17" s="1">
        <f>E16+14/1440</f>
        <v>0.6868055555555556</v>
      </c>
      <c r="F17" s="22">
        <f>F16+14/1440</f>
        <v>0.6256944444444444</v>
      </c>
      <c r="G17" s="1">
        <f>G16+14/1440</f>
        <v>0.5645833333333333</v>
      </c>
      <c r="H17" s="15">
        <f>G16-U16</f>
        <v>0.04166666666666663</v>
      </c>
      <c r="I17" s="1">
        <f>I16+14/1440</f>
        <v>0.4638888888888889</v>
      </c>
      <c r="J17" s="1">
        <f>J16+14/1440</f>
        <v>0.4027777777777778</v>
      </c>
      <c r="K17" s="1">
        <f>K16+14/1440</f>
        <v>0.3416666666666667</v>
      </c>
      <c r="L17" s="1">
        <f>L16+14/1440</f>
        <v>0.28055555555555556</v>
      </c>
      <c r="M17" s="1"/>
      <c r="N17" s="12">
        <v>3.7</v>
      </c>
      <c r="O17" s="24" t="s">
        <v>2</v>
      </c>
      <c r="P17" s="12">
        <v>1.2</v>
      </c>
      <c r="R17" s="1">
        <f>R19+13/1440</f>
        <v>0.320138888888889</v>
      </c>
      <c r="S17" s="1">
        <f>S19+13/1440</f>
        <v>0.3812500000000001</v>
      </c>
      <c r="T17" s="1">
        <f>T19+13/1440</f>
        <v>0.4423611111111112</v>
      </c>
      <c r="U17" s="1">
        <f>U19+13/1440</f>
        <v>0.5034722222222223</v>
      </c>
      <c r="V17" s="1"/>
      <c r="W17" s="5">
        <f>W19+13/1440</f>
        <v>0.6041666666666665</v>
      </c>
      <c r="X17" s="1">
        <f>X19+13/1440</f>
        <v>0.6652777777777776</v>
      </c>
      <c r="Y17" s="1">
        <f>Y19+13/1440</f>
        <v>0.7263888888888888</v>
      </c>
    </row>
    <row r="18" spans="1:25" s="5" customFormat="1" ht="12.75">
      <c r="A18" s="27"/>
      <c r="B18" s="1">
        <f>B17+10/1440</f>
        <v>0.8444444444444443</v>
      </c>
      <c r="C18" s="1"/>
      <c r="D18" s="1">
        <f>D19-3/1440</f>
        <v>0.7548611111111111</v>
      </c>
      <c r="E18" s="1">
        <f>E19-3/1440</f>
        <v>0.69375</v>
      </c>
      <c r="F18" s="1">
        <f>F19-3/1440</f>
        <v>0.6326388888888889</v>
      </c>
      <c r="G18" s="1">
        <f>G19-3/1440</f>
        <v>0.5715277777777777</v>
      </c>
      <c r="H18" s="21"/>
      <c r="I18" s="1">
        <f>I19-3/1440</f>
        <v>0.4708333333333334</v>
      </c>
      <c r="J18" s="1">
        <f>J19-3/1440</f>
        <v>0.40972222222222227</v>
      </c>
      <c r="K18" s="1">
        <f>K19-3/1440</f>
        <v>0.34861111111111115</v>
      </c>
      <c r="L18" s="1">
        <f>L19-3/1440</f>
        <v>0.28750000000000003</v>
      </c>
      <c r="M18" s="1"/>
      <c r="N18" s="12">
        <v>2.8</v>
      </c>
      <c r="O18" s="24" t="s">
        <v>8</v>
      </c>
      <c r="P18" s="12">
        <v>2.4</v>
      </c>
      <c r="R18" s="1">
        <f>R19+3/1440</f>
        <v>0.3131944444444445</v>
      </c>
      <c r="S18" s="1">
        <f>S19+3/1440</f>
        <v>0.3743055555555556</v>
      </c>
      <c r="T18" s="1">
        <f>T19+3/1440</f>
        <v>0.43541666666666673</v>
      </c>
      <c r="U18" s="1">
        <f>U19+3/1440</f>
        <v>0.49652777777777785</v>
      </c>
      <c r="V18" s="1"/>
      <c r="W18" s="1">
        <f>W19+3/1440</f>
        <v>0.5972222222222221</v>
      </c>
      <c r="X18" s="1">
        <f>X19+3/1440</f>
        <v>0.6583333333333332</v>
      </c>
      <c r="Y18" s="28">
        <f>Y19+3/1440</f>
        <v>0.7194444444444443</v>
      </c>
    </row>
    <row r="19" spans="1:25" s="5" customFormat="1" ht="12.75">
      <c r="A19" s="27"/>
      <c r="B19" s="1">
        <f>B18+3/1440</f>
        <v>0.8465277777777777</v>
      </c>
      <c r="C19" s="1"/>
      <c r="D19" s="1">
        <f>D17+13/1440</f>
        <v>0.7569444444444444</v>
      </c>
      <c r="E19" s="1">
        <f>E17+13/1440</f>
        <v>0.6958333333333333</v>
      </c>
      <c r="F19" s="1">
        <f>F17+13/1440</f>
        <v>0.6347222222222222</v>
      </c>
      <c r="G19" s="1">
        <f>G17+13/1440</f>
        <v>0.5736111111111111</v>
      </c>
      <c r="H19" s="1"/>
      <c r="I19" s="1">
        <f>I17+13/1440</f>
        <v>0.4729166666666667</v>
      </c>
      <c r="J19" s="1">
        <f>J17+13/1440</f>
        <v>0.4118055555555556</v>
      </c>
      <c r="K19" s="1">
        <f>K17+13/1440</f>
        <v>0.3506944444444445</v>
      </c>
      <c r="L19" s="1">
        <f>L17+13/1440</f>
        <v>0.28958333333333336</v>
      </c>
      <c r="M19" s="1"/>
      <c r="N19" s="12">
        <v>1.1</v>
      </c>
      <c r="O19" s="24" t="s">
        <v>1</v>
      </c>
      <c r="P19" s="12">
        <v>5.4</v>
      </c>
      <c r="R19" s="1">
        <f>R20+14/1440</f>
        <v>0.31111111111111117</v>
      </c>
      <c r="S19" s="1">
        <f aca="true" t="shared" si="3" ref="S19:X19">S20+14/1440</f>
        <v>0.3722222222222223</v>
      </c>
      <c r="T19" s="1">
        <f t="shared" si="3"/>
        <v>0.4333333333333334</v>
      </c>
      <c r="U19" s="1">
        <f t="shared" si="3"/>
        <v>0.4944444444444445</v>
      </c>
      <c r="V19" s="1"/>
      <c r="W19" s="1">
        <f t="shared" si="3"/>
        <v>0.5951388888888888</v>
      </c>
      <c r="X19" s="1">
        <f t="shared" si="3"/>
        <v>0.6562499999999999</v>
      </c>
      <c r="Y19" s="1">
        <f>Y20+14/1440</f>
        <v>0.717361111111111</v>
      </c>
    </row>
    <row r="20" spans="1:25" s="5" customFormat="1" ht="13.5" thickBot="1">
      <c r="A20" s="27"/>
      <c r="B20" s="1">
        <f>B19+13/1440</f>
        <v>0.8555555555555554</v>
      </c>
      <c r="C20" s="1"/>
      <c r="D20" s="1">
        <f>D19+14/1440</f>
        <v>0.7666666666666666</v>
      </c>
      <c r="E20" s="1">
        <f>E19+14/1440</f>
        <v>0.7055555555555555</v>
      </c>
      <c r="F20" s="1">
        <f>F19+14/1440</f>
        <v>0.6444444444444444</v>
      </c>
      <c r="G20" s="1">
        <f>G19+14/1440</f>
        <v>0.5833333333333333</v>
      </c>
      <c r="H20" s="1"/>
      <c r="I20" s="1">
        <f>I19+14/1440</f>
        <v>0.48263888888888895</v>
      </c>
      <c r="J20" s="1">
        <f>J19+14/1440</f>
        <v>0.42152777777777783</v>
      </c>
      <c r="K20" s="1">
        <f>K19+14/1440</f>
        <v>0.3604166666666667</v>
      </c>
      <c r="L20" s="1">
        <f>L19+14/1440</f>
        <v>0.2993055555555556</v>
      </c>
      <c r="M20" s="1"/>
      <c r="N20" s="13">
        <f>13-7.6</f>
        <v>5.4</v>
      </c>
      <c r="O20" s="24" t="s">
        <v>3</v>
      </c>
      <c r="P20" s="13"/>
      <c r="R20" s="16">
        <f>L20+3/1440</f>
        <v>0.30138888888888893</v>
      </c>
      <c r="S20" s="16">
        <f>R20+88/1440</f>
        <v>0.36250000000000004</v>
      </c>
      <c r="T20" s="16">
        <f>S20+88/1440</f>
        <v>0.42361111111111116</v>
      </c>
      <c r="U20" s="16">
        <f>T20+88/1440</f>
        <v>0.4847222222222223</v>
      </c>
      <c r="V20" s="1"/>
      <c r="W20" s="16">
        <f>G20+3/1440</f>
        <v>0.5854166666666666</v>
      </c>
      <c r="X20" s="16">
        <f>W20+88/1440</f>
        <v>0.6465277777777777</v>
      </c>
      <c r="Y20" s="16">
        <f>X20+88/1440</f>
        <v>0.7076388888888888</v>
      </c>
    </row>
    <row r="21" spans="14:17" s="5" customFormat="1" ht="12.75">
      <c r="N21" s="12">
        <f>SUM(N17:N20)</f>
        <v>13</v>
      </c>
      <c r="O21" s="17" t="s">
        <v>5</v>
      </c>
      <c r="P21" s="12">
        <f>SUM(P16:P20)</f>
        <v>12.700000000000001</v>
      </c>
      <c r="Q21" s="17" t="s">
        <v>5</v>
      </c>
    </row>
    <row r="22" spans="14:17" s="5" customFormat="1" ht="12.75">
      <c r="N22" s="12"/>
      <c r="O22" s="17"/>
      <c r="P22" s="12"/>
      <c r="Q22" s="17"/>
    </row>
    <row r="23" spans="10:20" s="5" customFormat="1" ht="12.75">
      <c r="J23" s="25"/>
      <c r="K23" s="16">
        <f>T23+3/1140</f>
        <v>0.9442982456140346</v>
      </c>
      <c r="L23" s="16">
        <f>S23+3/1440</f>
        <v>0.8861111111111108</v>
      </c>
      <c r="N23" s="12"/>
      <c r="O23" s="24" t="s">
        <v>9</v>
      </c>
      <c r="P23" s="12"/>
      <c r="Q23" s="17"/>
      <c r="R23" s="1">
        <f>R24+14/1440</f>
        <v>0.797222222222222</v>
      </c>
      <c r="S23" s="1">
        <f>S24+13/1440</f>
        <v>0.8840277777777775</v>
      </c>
      <c r="T23" s="1">
        <f>T24+13/1440</f>
        <v>0.9416666666666662</v>
      </c>
    </row>
    <row r="24" spans="10:20" s="5" customFormat="1" ht="12.75">
      <c r="J24" s="23"/>
      <c r="K24" s="1">
        <f>K23+13/1440</f>
        <v>0.9533260233918124</v>
      </c>
      <c r="L24" s="1">
        <f>L23+13/1440</f>
        <v>0.8951388888888886</v>
      </c>
      <c r="N24" s="12"/>
      <c r="O24" s="24" t="s">
        <v>2</v>
      </c>
      <c r="P24" s="12"/>
      <c r="Q24" s="17"/>
      <c r="R24" s="1">
        <f>R26+13/1440</f>
        <v>0.7874999999999999</v>
      </c>
      <c r="S24" s="1">
        <f>S26+12/1440</f>
        <v>0.8749999999999998</v>
      </c>
      <c r="T24" s="1">
        <f>T26+12/1440</f>
        <v>0.9326388888888885</v>
      </c>
    </row>
    <row r="25" spans="10:20" s="5" customFormat="1" ht="12.75">
      <c r="J25" s="23"/>
      <c r="K25" s="1">
        <f>K24+10/1440</f>
        <v>0.9602704678362568</v>
      </c>
      <c r="L25" s="1">
        <f>L24+10/1440</f>
        <v>0.902083333333333</v>
      </c>
      <c r="N25" s="12"/>
      <c r="O25" s="24" t="s">
        <v>8</v>
      </c>
      <c r="P25" s="12"/>
      <c r="Q25" s="17"/>
      <c r="R25" s="28">
        <f>R26+3/1440</f>
        <v>0.7805555555555554</v>
      </c>
      <c r="S25" s="1">
        <f>S26+3/1440</f>
        <v>0.8687499999999998</v>
      </c>
      <c r="T25" s="1">
        <f>T26+3/1440</f>
        <v>0.9263888888888885</v>
      </c>
    </row>
    <row r="26" spans="10:20" s="5" customFormat="1" ht="12.75">
      <c r="J26" s="23"/>
      <c r="K26" s="1">
        <f>K25+3/1440</f>
        <v>0.9623538011695901</v>
      </c>
      <c r="L26" s="1">
        <f>L25+3/1440</f>
        <v>0.9041666666666663</v>
      </c>
      <c r="N26" s="12"/>
      <c r="O26" s="24" t="s">
        <v>1</v>
      </c>
      <c r="P26" s="12"/>
      <c r="Q26" s="17"/>
      <c r="R26" s="1">
        <f>R27+14/1440</f>
        <v>0.7784722222222221</v>
      </c>
      <c r="S26" s="1">
        <f>S27+13/1440</f>
        <v>0.8666666666666665</v>
      </c>
      <c r="T26" s="1">
        <f>T27+13/1440</f>
        <v>0.9243055555555552</v>
      </c>
    </row>
    <row r="27" spans="10:20" s="5" customFormat="1" ht="12.75">
      <c r="J27" s="16" t="s">
        <v>6</v>
      </c>
      <c r="K27" s="1">
        <f>K26+13/1440</f>
        <v>0.9713815789473679</v>
      </c>
      <c r="L27" s="1">
        <f>L26+13/1440</f>
        <v>0.9131944444444441</v>
      </c>
      <c r="N27" s="12"/>
      <c r="O27" s="24" t="s">
        <v>3</v>
      </c>
      <c r="P27" s="12"/>
      <c r="Q27" s="17"/>
      <c r="R27" s="16">
        <f>Y20+88/1440</f>
        <v>0.7687499999999999</v>
      </c>
      <c r="S27" s="16">
        <f>B20+3/1440</f>
        <v>0.8576388888888887</v>
      </c>
      <c r="T27" s="21">
        <f>L27+3/1440</f>
        <v>0.9152777777777774</v>
      </c>
    </row>
    <row r="28" spans="14:17" s="5" customFormat="1" ht="12.75">
      <c r="N28" s="12"/>
      <c r="O28" s="17"/>
      <c r="P28" s="12"/>
      <c r="Q28" s="17"/>
    </row>
    <row r="29" spans="6:18" s="5" customFormat="1" ht="12.75">
      <c r="F29" s="8"/>
      <c r="P29" s="10"/>
      <c r="Q29" s="10"/>
      <c r="R29" s="10"/>
    </row>
    <row r="30" spans="6:11" ht="12.75">
      <c r="F30" s="7"/>
      <c r="K30" s="5"/>
    </row>
    <row r="31" ht="12.75">
      <c r="F31" s="7"/>
    </row>
    <row r="32" ht="12.75">
      <c r="F32" s="7"/>
    </row>
    <row r="33" ht="12.75">
      <c r="F33" s="7"/>
    </row>
    <row r="34" spans="6:18" ht="12.75">
      <c r="F34" s="7"/>
      <c r="P34" s="10"/>
      <c r="R34" s="10"/>
    </row>
    <row r="35" ht="12.75">
      <c r="F35" s="7"/>
    </row>
    <row r="36" spans="6:26" ht="12.75">
      <c r="F36" s="7"/>
      <c r="K36" s="5"/>
      <c r="Z36" s="2"/>
    </row>
    <row r="37" spans="6:11" ht="12.75">
      <c r="F37" s="7"/>
      <c r="K37" s="5"/>
    </row>
    <row r="40" spans="16:18" ht="12.75">
      <c r="P40" s="10"/>
      <c r="Q40" s="10"/>
      <c r="R40" s="10"/>
    </row>
    <row r="41" spans="16:18" ht="12.75">
      <c r="P41" s="10"/>
      <c r="R41" s="10"/>
    </row>
    <row r="42" spans="20:26" ht="12.75">
      <c r="T42" s="29"/>
      <c r="U42" s="29"/>
      <c r="V42" s="29"/>
      <c r="W42" s="29"/>
      <c r="X42" s="29"/>
      <c r="Y42" s="29"/>
      <c r="Z42" s="29"/>
    </row>
  </sheetData>
  <sheetProtection/>
  <mergeCells count="2">
    <mergeCell ref="T42:Z42"/>
    <mergeCell ref="E2:Z2"/>
  </mergeCells>
  <printOptions gridLines="1"/>
  <pageMargins left="0" right="0" top="0" bottom="0" header="0.5118110236220472" footer="0.5118110236220472"/>
  <pageSetup blackAndWhite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траспорта и связи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 &amp; И</dc:creator>
  <cp:keywords/>
  <dc:description/>
  <cp:lastModifiedBy>Шадымова Ж В</cp:lastModifiedBy>
  <cp:lastPrinted>2020-06-26T10:35:02Z</cp:lastPrinted>
  <dcterms:created xsi:type="dcterms:W3CDTF">2000-08-17T05:18:52Z</dcterms:created>
  <dcterms:modified xsi:type="dcterms:W3CDTF">2021-03-09T10:25:10Z</dcterms:modified>
  <cp:category/>
  <cp:version/>
  <cp:contentType/>
  <cp:contentStatus/>
</cp:coreProperties>
</file>